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КанБайкал\100425 ТК 1\"/>
    </mc:Choice>
  </mc:AlternateContent>
  <xr:revisionPtr revIDLastSave="0" documentId="13_ncr:1_{5E2DFC2A-C39F-4F7D-9157-C51DD18AE8EC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3.1.1А" sheetId="2" r:id="rId1"/>
    <sheet name="3.1.2А" sheetId="6" r:id="rId2"/>
  </sheets>
  <externalReferences>
    <externalReference r:id="rId3"/>
  </externalReferences>
  <definedNames>
    <definedName name="_xlnm.Print_Area" localSheetId="0">'3.1.1А'!$A$1:$I$49</definedName>
    <definedName name="Сечение">[1]Классификатор!$I$3:$I$12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6" i="6" s="1"/>
  <c r="H6" i="6"/>
  <c r="F37" i="2"/>
  <c r="F21" i="2"/>
  <c r="F20" i="2"/>
  <c r="F38" i="2" l="1"/>
  <c r="F34" i="2"/>
  <c r="F40" i="2"/>
  <c r="F18" i="2"/>
  <c r="F39" i="2" s="1"/>
  <c r="F41" i="2" l="1"/>
  <c r="H30" i="2"/>
  <c r="F45" i="2"/>
  <c r="F47" i="2" s="1"/>
  <c r="H44" i="2"/>
  <c r="H45" i="2" s="1"/>
  <c r="H47" i="2" s="1"/>
  <c r="H43" i="2"/>
  <c r="H36" i="2"/>
  <c r="A36" i="2"/>
  <c r="H35" i="2"/>
  <c r="H37" i="2" s="1"/>
  <c r="H33" i="2"/>
  <c r="H32" i="2"/>
  <c r="H31" i="2"/>
  <c r="H29" i="2"/>
  <c r="H28" i="2"/>
  <c r="H27" i="2"/>
  <c r="H26" i="2"/>
  <c r="H25" i="2"/>
  <c r="H24" i="2"/>
  <c r="H23" i="2"/>
  <c r="A23" i="2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H22" i="2"/>
  <c r="H19" i="2"/>
  <c r="H20" i="2" s="1"/>
  <c r="H17" i="2"/>
  <c r="H16" i="2"/>
  <c r="H15" i="2"/>
  <c r="H14" i="2"/>
  <c r="H13" i="2"/>
  <c r="H12" i="2"/>
  <c r="H11" i="2"/>
  <c r="H10" i="2"/>
  <c r="H9" i="2"/>
  <c r="H8" i="2"/>
  <c r="H7" i="2"/>
  <c r="H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H5" i="2"/>
  <c r="H18" i="2" l="1"/>
  <c r="H21" i="2" s="1"/>
  <c r="H34" i="2"/>
  <c r="H40" i="2" l="1"/>
  <c r="H38" i="2"/>
  <c r="H39" i="2"/>
  <c r="F46" i="2"/>
  <c r="H41" i="2" l="1"/>
  <c r="H4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Рольнов Александр Владимирович</author>
    <author>leskov</author>
  </authors>
  <commentList>
    <comment ref="I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Заполняется Заказчиком наименование,  номенклатура и количество б/у КПП, местонахождение</t>
        </r>
      </text>
    </comment>
    <comment ref="H21" authorId="1" shapeId="0" xr:uid="{00000000-0006-0000-0000-000002000000}">
      <text>
        <r>
          <rPr>
            <sz val="11"/>
            <color indexed="81"/>
            <rFont val="Tahoma"/>
            <family val="2"/>
            <charset val="204"/>
          </rPr>
          <t xml:space="preserve">Стоимость кабеля БУ должна равняться общей стоимости поставки нового кабеля </t>
        </r>
      </text>
    </comment>
    <comment ref="H45" authorId="1" shapeId="0" xr:uid="{00000000-0006-0000-0000-000003000000}">
      <text>
        <r>
          <rPr>
            <sz val="11"/>
            <color indexed="81"/>
            <rFont val="Tahoma"/>
            <family val="2"/>
            <charset val="204"/>
          </rPr>
          <t xml:space="preserve">Стоимость кабеля БУ должна равняться общей стоимости поставки нового кабеля </t>
        </r>
      </text>
    </comment>
    <comment ref="H46" authorId="1" shapeId="0" xr:uid="{00000000-0006-0000-0000-000004000000}">
      <text>
        <r>
          <rPr>
            <sz val="11"/>
            <color indexed="81"/>
            <rFont val="Tahoma"/>
            <family val="2"/>
            <charset val="204"/>
          </rPr>
          <t xml:space="preserve">Стоимость кабеля БУ должна равняться общей стоимости поставки нового кабеля </t>
        </r>
      </text>
    </comment>
    <comment ref="H47" authorId="1" shapeId="0" xr:uid="{00000000-0006-0000-0000-000005000000}">
      <text>
        <r>
          <rPr>
            <sz val="11"/>
            <color indexed="81"/>
            <rFont val="Tahoma"/>
            <family val="2"/>
            <charset val="204"/>
          </rPr>
          <t xml:space="preserve">Стоимость кабеля БУ должна равняться общей стоимости поставки нового кабеля </t>
        </r>
      </text>
    </comment>
  </commentList>
</comments>
</file>

<file path=xl/sharedStrings.xml><?xml version="1.0" encoding="utf-8"?>
<sst xmlns="http://schemas.openxmlformats.org/spreadsheetml/2006/main" count="206" uniqueCount="51">
  <si>
    <t>3х16</t>
  </si>
  <si>
    <t>Марка кабеля</t>
  </si>
  <si>
    <t>Сечение</t>
  </si>
  <si>
    <t>Материал ТПЖ</t>
  </si>
  <si>
    <t>Медь</t>
  </si>
  <si>
    <t>Х</t>
  </si>
  <si>
    <t>подпись, печать</t>
  </si>
  <si>
    <t>ИТОГО:</t>
  </si>
  <si>
    <t>Указать</t>
  </si>
  <si>
    <t>Длина, м</t>
  </si>
  <si>
    <t xml:space="preserve">Указать </t>
  </si>
  <si>
    <t>Нормативный документ (ТУ, ГОСТ)</t>
  </si>
  <si>
    <t>Характеристики изделия</t>
  </si>
  <si>
    <t>Цена изделия без НДС; руб/м</t>
  </si>
  <si>
    <t>Стоимость без НДС; руб</t>
  </si>
  <si>
    <t>Местонахождение</t>
  </si>
  <si>
    <t>(Фамилия И.О.)</t>
  </si>
  <si>
    <t>230 освинцован.</t>
  </si>
  <si>
    <t>130 полиэтилен</t>
  </si>
  <si>
    <t>Полное наименование изделия (кабеля нефтепогружные для УЭПН)</t>
  </si>
  <si>
    <t>120 полиэтилен</t>
  </si>
  <si>
    <t>Цена без НДС; руб/м</t>
  </si>
  <si>
    <t xml:space="preserve">Должность </t>
  </si>
  <si>
    <t>№ п/п</t>
  </si>
  <si>
    <t>125 полиэтилен</t>
  </si>
  <si>
    <t>Приложение 3.1А</t>
  </si>
  <si>
    <t>Таблица 3.1.1А</t>
  </si>
  <si>
    <t xml:space="preserve">Унтыгейское месторождение, ООО "КанБайкал", Тюменская область, Ханты-Мансийский Автономный Округ-Югра, Сургутский район, район пос. Угут. </t>
  </si>
  <si>
    <t xml:space="preserve">Западно-Малобалыкское месторождение, ООО "КанБайкал" Тюменская область, Ханты-Мансийский Автономный Округ-Югра, 619 км Федеральной автодороги Тюмень-Сургут, район пос. Сентябрьский. </t>
  </si>
  <si>
    <t>ИТОГО Унтыгейское месторождение:</t>
  </si>
  <si>
    <t>№ кабельного барабана</t>
  </si>
  <si>
    <t>Ориентировочные физические объемы поставки; м</t>
  </si>
  <si>
    <t>Стоимость без НДС, руб.</t>
  </si>
  <si>
    <t>ИТОГО Западно-Малобалыкское месторождение:</t>
  </si>
  <si>
    <t>ИТОГО по ООО "КанБайкал":</t>
  </si>
  <si>
    <t>Таблица 3.1.2А</t>
  </si>
  <si>
    <t>Номера барабанов</t>
  </si>
  <si>
    <t>Ориентировочные физические объемы реализации; тн</t>
  </si>
  <si>
    <t>Цена без НДС; руб/тн</t>
  </si>
  <si>
    <t>Стоимость принимаемого кабеля Б/У без НДС, руб.</t>
  </si>
  <si>
    <t>Скрап 120-130</t>
  </si>
  <si>
    <t>ИТОГО по ООО "КанБайкал" кабель б/у, м:</t>
  </si>
  <si>
    <t>ИТОГО по ООО "КанБайкал" скрап б/у, тн:</t>
  </si>
  <si>
    <t>ИТОГО полиэтилен:</t>
  </si>
  <si>
    <t>ИТОГО полиэтилен по ООО "КанБайкал":</t>
  </si>
  <si>
    <t>ИТОГО освинцованный:</t>
  </si>
  <si>
    <t>ИТОГО освинцованный по ООО "КанБайкал":</t>
  </si>
  <si>
    <r>
      <t>Покупка в 2025 году Исполнителем</t>
    </r>
    <r>
      <rPr>
        <b/>
        <sz val="12"/>
        <color rgb="FFFF0000"/>
        <rFont val="Times New Roman"/>
        <family val="1"/>
        <charset val="204"/>
      </rPr>
      <t xml:space="preserve"> ООО "ХХХХХХХХ"</t>
    </r>
    <r>
      <rPr>
        <b/>
        <sz val="12"/>
        <color theme="1"/>
        <rFont val="Times New Roman"/>
        <family val="1"/>
        <charset val="204"/>
      </rPr>
      <t xml:space="preserve"> кабельно-проводниковой продукции б/у, находящейся в собственности Заказчика ООО "КанБайкал"</t>
    </r>
  </si>
  <si>
    <t>90 полиэтилен</t>
  </si>
  <si>
    <r>
      <t>Поставка в 2025 году Исполнителем</t>
    </r>
    <r>
      <rPr>
        <b/>
        <sz val="12"/>
        <color rgb="FFFF0000"/>
        <rFont val="Times New Roman"/>
        <family val="1"/>
        <charset val="204"/>
      </rPr>
      <t xml:space="preserve"> ООО "ХХХХХХХ"</t>
    </r>
    <r>
      <rPr>
        <b/>
        <sz val="12"/>
        <color theme="1"/>
        <rFont val="Times New Roman"/>
        <family val="1"/>
        <charset val="204"/>
      </rPr>
      <t xml:space="preserve">  нового кабеля для установок погружных электронасосов в адрес Заказчика ООО "КанБайкал" взамен б/у кабельно-проводниковой продукции, указанной в Таблице 3.1.1А</t>
    </r>
  </si>
  <si>
    <t>1. материал ТПЖ: медь;
2. термостойкость: не ниже 130 ⁰С;
3. номинальное напряжение 4 кВ;
4. число и номинальное сечение жил: 3х16 мм2;
5. двухслойная изоляция: 1сл. РМПЭВП, 2 сл. РМПЭВП;
6. общая оболочка: БСППЭ с заполнением межжильного пространства ; 
7. подушка: лента из нетканого полотна;
8. бороня: из стальной коррозионностойкой ленты (Бк);
9. частота: 70 Гц;
10. исполнение: плоское.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</si>
</sst>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 ;[Red]\-#,##0.00\ "/>
    <numFmt numFmtId="167" formatCode="#,##0_ ;[Red]\-#,##0\ "/>
    <numFmt numFmtId="168" formatCode="#,##0.000"/>
  </numFmts>
  <fonts count="45" x14ac:knownFonts="1">
    <font>
      <sz val="11"/>
      <color theme="1"/>
      <name val="Calibri"/>
      <family val="2"/>
      <scheme val="minor"/>
    </font>
    <font>
      <sz val="10"/>
      <name val="Helv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0" fontId="6" fillId="0" borderId="0">
      <alignment horizontal="left"/>
    </xf>
    <xf numFmtId="0" fontId="4" fillId="0" borderId="0"/>
    <xf numFmtId="0" fontId="2" fillId="0" borderId="0"/>
    <xf numFmtId="165" fontId="4" fillId="0" borderId="0" applyFont="0" applyFill="0" applyBorder="0" applyAlignment="0" applyProtection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2" applyNumberFormat="0" applyAlignment="0" applyProtection="0"/>
    <xf numFmtId="0" fontId="10" fillId="20" borderId="3" applyNumberFormat="0" applyAlignment="0" applyProtection="0"/>
    <xf numFmtId="0" fontId="11" fillId="20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21" borderId="8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3" fillId="4" borderId="0" applyNumberFormat="0" applyBorder="0" applyAlignment="0" applyProtection="0"/>
  </cellStyleXfs>
  <cellXfs count="136">
    <xf numFmtId="0" fontId="0" fillId="0" borderId="0" xfId="0"/>
    <xf numFmtId="0" fontId="24" fillId="0" borderId="0" xfId="0" applyFont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166" fontId="24" fillId="0" borderId="0" xfId="0" applyNumberFormat="1" applyFont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 wrapText="1"/>
    </xf>
    <xf numFmtId="1" fontId="32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4" fontId="36" fillId="0" borderId="19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right" vertical="center" wrapText="1"/>
    </xf>
    <xf numFmtId="166" fontId="25" fillId="0" borderId="0" xfId="0" applyNumberFormat="1" applyFont="1" applyAlignment="1">
      <alignment horizontal="center" vertical="center" wrapText="1"/>
    </xf>
    <xf numFmtId="4" fontId="40" fillId="0" borderId="2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Alignment="1">
      <alignment wrapText="1"/>
    </xf>
    <xf numFmtId="4" fontId="40" fillId="0" borderId="18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166" fontId="25" fillId="0" borderId="0" xfId="0" applyNumberFormat="1" applyFont="1" applyAlignment="1">
      <alignment horizontal="right" wrapText="1"/>
    </xf>
    <xf numFmtId="0" fontId="25" fillId="0" borderId="24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4" fontId="29" fillId="0" borderId="12" xfId="0" applyNumberFormat="1" applyFont="1" applyBorder="1" applyAlignment="1">
      <alignment horizontal="center" vertical="center" wrapText="1"/>
    </xf>
    <xf numFmtId="4" fontId="29" fillId="0" borderId="17" xfId="0" applyNumberFormat="1" applyFont="1" applyBorder="1" applyAlignment="1">
      <alignment horizontal="center" vertical="center" wrapText="1"/>
    </xf>
    <xf numFmtId="4" fontId="34" fillId="0" borderId="12" xfId="0" applyNumberFormat="1" applyFont="1" applyBorder="1" applyAlignment="1">
      <alignment horizontal="center" vertical="center" wrapText="1"/>
    </xf>
    <xf numFmtId="167" fontId="31" fillId="0" borderId="0" xfId="0" applyNumberFormat="1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166" fontId="25" fillId="0" borderId="0" xfId="0" applyNumberFormat="1" applyFont="1" applyFill="1" applyAlignment="1">
      <alignment horizontal="center" vertical="center" wrapText="1"/>
    </xf>
    <xf numFmtId="166" fontId="24" fillId="0" borderId="0" xfId="0" applyNumberFormat="1" applyFont="1" applyFill="1" applyAlignment="1">
      <alignment horizontal="center" vertical="center" wrapText="1"/>
    </xf>
    <xf numFmtId="3" fontId="35" fillId="0" borderId="24" xfId="0" applyNumberFormat="1" applyFont="1" applyFill="1" applyBorder="1" applyAlignment="1">
      <alignment horizontal="center" vertical="center" wrapText="1"/>
    </xf>
    <xf numFmtId="4" fontId="35" fillId="0" borderId="14" xfId="0" applyNumberFormat="1" applyFont="1" applyFill="1" applyBorder="1" applyAlignment="1">
      <alignment horizontal="center" vertical="center" wrapText="1"/>
    </xf>
    <xf numFmtId="4" fontId="35" fillId="0" borderId="24" xfId="0" applyNumberFormat="1" applyFont="1" applyFill="1" applyBorder="1" applyAlignment="1">
      <alignment horizontal="center" vertical="center" wrapText="1"/>
    </xf>
    <xf numFmtId="3" fontId="37" fillId="0" borderId="24" xfId="0" applyNumberFormat="1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24" borderId="24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168" fontId="37" fillId="0" borderId="24" xfId="0" applyNumberFormat="1" applyFont="1" applyFill="1" applyBorder="1" applyAlignment="1">
      <alignment horizontal="center" vertical="center" wrapText="1"/>
    </xf>
    <xf numFmtId="166" fontId="37" fillId="0" borderId="24" xfId="0" applyNumberFormat="1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168" fontId="30" fillId="0" borderId="3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Fill="1" applyBorder="1" applyAlignment="1">
      <alignment horizontal="center" vertical="center" wrapText="1"/>
    </xf>
    <xf numFmtId="4" fontId="36" fillId="0" borderId="33" xfId="0" applyNumberFormat="1" applyFont="1" applyFill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168" fontId="30" fillId="0" borderId="24" xfId="0" applyNumberFormat="1" applyFont="1" applyFill="1" applyBorder="1" applyAlignment="1">
      <alignment horizontal="center" vertical="center" wrapText="1"/>
    </xf>
    <xf numFmtId="4" fontId="40" fillId="0" borderId="14" xfId="0" applyNumberFormat="1" applyFont="1" applyFill="1" applyBorder="1" applyAlignment="1">
      <alignment horizontal="center" vertical="center" wrapText="1"/>
    </xf>
    <xf numFmtId="4" fontId="36" fillId="0" borderId="24" xfId="0" applyNumberFormat="1" applyFont="1" applyFill="1" applyBorder="1" applyAlignment="1">
      <alignment horizontal="center" vertical="center" wrapText="1"/>
    </xf>
    <xf numFmtId="4" fontId="37" fillId="0" borderId="17" xfId="0" applyNumberFormat="1" applyFont="1" applyFill="1" applyBorder="1" applyAlignment="1">
      <alignment horizontal="center" vertical="center" wrapText="1"/>
    </xf>
    <xf numFmtId="4" fontId="37" fillId="0" borderId="12" xfId="0" applyNumberFormat="1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4" fontId="36" fillId="0" borderId="13" xfId="0" applyNumberFormat="1" applyFont="1" applyFill="1" applyBorder="1" applyAlignment="1">
      <alignment horizontal="center" vertical="center" wrapText="1"/>
    </xf>
    <xf numFmtId="4" fontId="37" fillId="0" borderId="20" xfId="0" applyNumberFormat="1" applyFont="1" applyFill="1" applyBorder="1" applyAlignment="1">
      <alignment horizontal="center" vertical="center" wrapText="1"/>
    </xf>
    <xf numFmtId="4" fontId="37" fillId="0" borderId="31" xfId="0" applyNumberFormat="1" applyFont="1" applyFill="1" applyBorder="1" applyAlignment="1">
      <alignment horizontal="center" vertical="center" wrapText="1"/>
    </xf>
    <xf numFmtId="3" fontId="37" fillId="0" borderId="34" xfId="0" applyNumberFormat="1" applyFont="1" applyFill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4" fontId="37" fillId="0" borderId="47" xfId="0" applyNumberFormat="1" applyFont="1" applyFill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0" xfId="0" applyFont="1" applyFill="1" applyBorder="1" applyAlignment="1">
      <alignment horizontal="center" vertical="center" wrapText="1"/>
    </xf>
    <xf numFmtId="4" fontId="36" fillId="0" borderId="31" xfId="0" applyNumberFormat="1" applyFont="1" applyFill="1" applyBorder="1" applyAlignment="1">
      <alignment horizontal="center" vertical="center" wrapText="1"/>
    </xf>
    <xf numFmtId="4" fontId="37" fillId="0" borderId="18" xfId="0" applyNumberFormat="1" applyFont="1" applyFill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3" fontId="30" fillId="0" borderId="13" xfId="0" applyNumberFormat="1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30" fillId="0" borderId="44" xfId="0" applyFont="1" applyFill="1" applyBorder="1" applyAlignment="1">
      <alignment horizontal="center" vertical="center" wrapText="1"/>
    </xf>
    <xf numFmtId="3" fontId="30" fillId="0" borderId="27" xfId="0" applyNumberFormat="1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3" fontId="30" fillId="0" borderId="33" xfId="0" applyNumberFormat="1" applyFont="1" applyFill="1" applyBorder="1" applyAlignment="1">
      <alignment horizontal="center" vertical="center" wrapText="1"/>
    </xf>
    <xf numFmtId="3" fontId="30" fillId="0" borderId="19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3" fontId="30" fillId="0" borderId="31" xfId="0" applyNumberFormat="1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3" fontId="24" fillId="0" borderId="0" xfId="0" applyNumberFormat="1" applyFont="1" applyFill="1" applyAlignment="1">
      <alignment horizontal="center" vertical="center" wrapText="1"/>
    </xf>
    <xf numFmtId="4" fontId="27" fillId="25" borderId="24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3" fontId="37" fillId="0" borderId="31" xfId="0" applyNumberFormat="1" applyFont="1" applyFill="1" applyBorder="1" applyAlignment="1">
      <alignment horizontal="center" vertical="center" wrapText="1"/>
    </xf>
    <xf numFmtId="3" fontId="37" fillId="0" borderId="12" xfId="0" applyNumberFormat="1" applyFont="1" applyFill="1" applyBorder="1" applyAlignment="1">
      <alignment horizontal="center" vertical="center" wrapText="1"/>
    </xf>
    <xf numFmtId="3" fontId="37" fillId="0" borderId="19" xfId="0" applyNumberFormat="1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30" fillId="0" borderId="46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37" fillId="0" borderId="30" xfId="0" applyFont="1" applyFill="1" applyBorder="1" applyAlignment="1">
      <alignment horizontal="center" vertical="center" wrapText="1"/>
    </xf>
    <xf numFmtId="0" fontId="37" fillId="0" borderId="40" xfId="0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166" fontId="28" fillId="0" borderId="0" xfId="0" applyNumberFormat="1" applyFont="1" applyAlignment="1">
      <alignment horizontal="center" vertical="top" wrapText="1"/>
    </xf>
    <xf numFmtId="166" fontId="25" fillId="0" borderId="18" xfId="0" applyNumberFormat="1" applyFont="1" applyBorder="1" applyAlignment="1">
      <alignment horizontal="center" wrapText="1"/>
    </xf>
    <xf numFmtId="166" fontId="25" fillId="0" borderId="32" xfId="0" applyNumberFormat="1" applyFont="1" applyFill="1" applyBorder="1" applyAlignment="1">
      <alignment horizontal="left" wrapText="1"/>
    </xf>
    <xf numFmtId="0" fontId="37" fillId="0" borderId="42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right" vertical="center" wrapText="1"/>
    </xf>
    <xf numFmtId="0" fontId="37" fillId="0" borderId="14" xfId="0" applyFont="1" applyFill="1" applyBorder="1" applyAlignment="1">
      <alignment horizontal="right" vertical="center" wrapText="1"/>
    </xf>
    <xf numFmtId="0" fontId="37" fillId="0" borderId="25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7" fillId="0" borderId="4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45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 wrapText="1"/>
    </xf>
    <xf numFmtId="0" fontId="37" fillId="0" borderId="28" xfId="0" applyFont="1" applyFill="1" applyBorder="1" applyAlignment="1">
      <alignment horizontal="center" vertical="center" wrapText="1"/>
    </xf>
    <xf numFmtId="167" fontId="25" fillId="0" borderId="17" xfId="0" applyNumberFormat="1" applyFont="1" applyFill="1" applyBorder="1" applyAlignment="1">
      <alignment horizontal="left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left" vertical="center" wrapText="1"/>
    </xf>
    <xf numFmtId="0" fontId="34" fillId="0" borderId="14" xfId="0" applyFont="1" applyFill="1" applyBorder="1" applyAlignment="1">
      <alignment horizontal="left" vertical="center" wrapText="1"/>
    </xf>
    <xf numFmtId="0" fontId="34" fillId="0" borderId="23" xfId="0" applyFont="1" applyFill="1" applyBorder="1" applyAlignment="1">
      <alignment horizontal="left" vertical="center" wrapText="1"/>
    </xf>
    <xf numFmtId="0" fontId="27" fillId="0" borderId="22" xfId="0" applyFont="1" applyBorder="1" applyAlignment="1">
      <alignment horizontal="right" vertical="center" wrapText="1"/>
    </xf>
    <xf numFmtId="0" fontId="27" fillId="0" borderId="14" xfId="0" applyFont="1" applyBorder="1" applyAlignment="1">
      <alignment horizontal="right" vertical="center" wrapText="1"/>
    </xf>
    <xf numFmtId="0" fontId="27" fillId="0" borderId="23" xfId="0" applyFont="1" applyBorder="1" applyAlignment="1">
      <alignment horizontal="right" vertical="center" wrapText="1"/>
    </xf>
    <xf numFmtId="0" fontId="44" fillId="0" borderId="0" xfId="0" applyFont="1" applyFill="1" applyAlignment="1">
      <alignment horizontal="right" vertical="center" wrapText="1"/>
    </xf>
  </cellXfs>
  <cellStyles count="60">
    <cellStyle name="20% - Акцент1 2" xfId="14" xr:uid="{00000000-0005-0000-0000-000000000000}"/>
    <cellStyle name="20% - Акцент2 2" xfId="15" xr:uid="{00000000-0005-0000-0000-000001000000}"/>
    <cellStyle name="20% - Акцент3 2" xfId="16" xr:uid="{00000000-0005-0000-0000-000002000000}"/>
    <cellStyle name="20% - Акцент4 2" xfId="17" xr:uid="{00000000-0005-0000-0000-000003000000}"/>
    <cellStyle name="20% - Акцент5 2" xfId="18" xr:uid="{00000000-0005-0000-0000-000004000000}"/>
    <cellStyle name="20% - Акцент6 2" xfId="19" xr:uid="{00000000-0005-0000-0000-000005000000}"/>
    <cellStyle name="40% - Акцент1 2" xfId="20" xr:uid="{00000000-0005-0000-0000-000006000000}"/>
    <cellStyle name="40% - Акцент2 2" xfId="21" xr:uid="{00000000-0005-0000-0000-000007000000}"/>
    <cellStyle name="40% - Акцент3 2" xfId="22" xr:uid="{00000000-0005-0000-0000-000008000000}"/>
    <cellStyle name="40% - Акцент4 2" xfId="23" xr:uid="{00000000-0005-0000-0000-000009000000}"/>
    <cellStyle name="40% - Акцент5 2" xfId="24" xr:uid="{00000000-0005-0000-0000-00000A000000}"/>
    <cellStyle name="40% - Акцент6 2" xfId="25" xr:uid="{00000000-0005-0000-0000-00000B000000}"/>
    <cellStyle name="60% - Акцент1 2" xfId="26" xr:uid="{00000000-0005-0000-0000-00000C000000}"/>
    <cellStyle name="60% - Акцент2 2" xfId="27" xr:uid="{00000000-0005-0000-0000-00000D000000}"/>
    <cellStyle name="60% - Акцент3 2" xfId="28" xr:uid="{00000000-0005-0000-0000-00000E000000}"/>
    <cellStyle name="60% - Акцент4 2" xfId="29" xr:uid="{00000000-0005-0000-0000-00000F000000}"/>
    <cellStyle name="60% - Акцент5 2" xfId="30" xr:uid="{00000000-0005-0000-0000-000010000000}"/>
    <cellStyle name="60% - Акцент6 2" xfId="31" xr:uid="{00000000-0005-0000-0000-000011000000}"/>
    <cellStyle name="Акцент1 2" xfId="32" xr:uid="{00000000-0005-0000-0000-000012000000}"/>
    <cellStyle name="Акцент2 2" xfId="33" xr:uid="{00000000-0005-0000-0000-000013000000}"/>
    <cellStyle name="Акцент3 2" xfId="34" xr:uid="{00000000-0005-0000-0000-000014000000}"/>
    <cellStyle name="Акцент4 2" xfId="35" xr:uid="{00000000-0005-0000-0000-000015000000}"/>
    <cellStyle name="Акцент5 2" xfId="36" xr:uid="{00000000-0005-0000-0000-000016000000}"/>
    <cellStyle name="Акцент6 2" xfId="37" xr:uid="{00000000-0005-0000-0000-000017000000}"/>
    <cellStyle name="Ввод  2" xfId="38" xr:uid="{00000000-0005-0000-0000-000018000000}"/>
    <cellStyle name="Вывод 2" xfId="39" xr:uid="{00000000-0005-0000-0000-000019000000}"/>
    <cellStyle name="Вычисление 2" xfId="40" xr:uid="{00000000-0005-0000-0000-00001A000000}"/>
    <cellStyle name="Заголовок 1 2" xfId="41" xr:uid="{00000000-0005-0000-0000-00001B000000}"/>
    <cellStyle name="Заголовок 2 2" xfId="42" xr:uid="{00000000-0005-0000-0000-00001C000000}"/>
    <cellStyle name="Заголовок 3 2" xfId="43" xr:uid="{00000000-0005-0000-0000-00001D000000}"/>
    <cellStyle name="Заголовок 4 2" xfId="44" xr:uid="{00000000-0005-0000-0000-00001E000000}"/>
    <cellStyle name="Итог 2" xfId="45" xr:uid="{00000000-0005-0000-0000-00001F000000}"/>
    <cellStyle name="Контрольная ячейка 2" xfId="46" xr:uid="{00000000-0005-0000-0000-000020000000}"/>
    <cellStyle name="Название 2" xfId="47" xr:uid="{00000000-0005-0000-0000-000021000000}"/>
    <cellStyle name="Нейтральный 2" xfId="48" xr:uid="{00000000-0005-0000-0000-000022000000}"/>
    <cellStyle name="Обычный" xfId="0" builtinId="0"/>
    <cellStyle name="Обычный 2" xfId="2" xr:uid="{00000000-0005-0000-0000-000024000000}"/>
    <cellStyle name="Обычный 2 2" xfId="4" xr:uid="{00000000-0005-0000-0000-000025000000}"/>
    <cellStyle name="Обычный 2 3" xfId="5" xr:uid="{00000000-0005-0000-0000-000026000000}"/>
    <cellStyle name="Обычный 2 4" xfId="9" xr:uid="{00000000-0005-0000-0000-000027000000}"/>
    <cellStyle name="Обычный 2 5" xfId="10" xr:uid="{00000000-0005-0000-0000-000028000000}"/>
    <cellStyle name="Обычный 3" xfId="3" xr:uid="{00000000-0005-0000-0000-000029000000}"/>
    <cellStyle name="Обычный 3 2" xfId="49" xr:uid="{00000000-0005-0000-0000-00002A000000}"/>
    <cellStyle name="Обычный 3 2 4" xfId="11" xr:uid="{00000000-0005-0000-0000-00002B000000}"/>
    <cellStyle name="Обычный 4" xfId="6" xr:uid="{00000000-0005-0000-0000-00002C000000}"/>
    <cellStyle name="Обычный 4 2" xfId="50" xr:uid="{00000000-0005-0000-0000-00002D000000}"/>
    <cellStyle name="Обычный 5" xfId="7" xr:uid="{00000000-0005-0000-0000-00002E000000}"/>
    <cellStyle name="Обычный 6" xfId="8" xr:uid="{00000000-0005-0000-0000-00002F000000}"/>
    <cellStyle name="Обычный 6 2" xfId="51" xr:uid="{00000000-0005-0000-0000-000030000000}"/>
    <cellStyle name="Обычный 6 2 2" xfId="13" xr:uid="{00000000-0005-0000-0000-000031000000}"/>
    <cellStyle name="Обычный 7" xfId="52" xr:uid="{00000000-0005-0000-0000-000032000000}"/>
    <cellStyle name="Плохой 2" xfId="53" xr:uid="{00000000-0005-0000-0000-000033000000}"/>
    <cellStyle name="Пояснение 2" xfId="54" xr:uid="{00000000-0005-0000-0000-000034000000}"/>
    <cellStyle name="Примечание 2" xfId="55" xr:uid="{00000000-0005-0000-0000-000035000000}"/>
    <cellStyle name="Связанная ячейка 2" xfId="56" xr:uid="{00000000-0005-0000-0000-000036000000}"/>
    <cellStyle name="Стиль 1" xfId="1" xr:uid="{00000000-0005-0000-0000-000037000000}"/>
    <cellStyle name="Текст предупреждения 2" xfId="57" xr:uid="{00000000-0005-0000-0000-000038000000}"/>
    <cellStyle name="Финансовый 2" xfId="12" xr:uid="{00000000-0005-0000-0000-000039000000}"/>
    <cellStyle name="Финансовый 3" xfId="58" xr:uid="{00000000-0005-0000-0000-00003A000000}"/>
    <cellStyle name="Хороший 2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\dfs\Users\dsp\Desktop\&#1088;&#1091;&#1082;&#1086;&#1074;&#1086;&#1076;&#1089;&#1090;&#1074;&#1072;%20&#1088;&#1077;&#1075;&#1083;&#1072;&#1084;&#1077;&#1085;&#1090;&#1099;\1%20&#1056;&#1045;&#1050;&#1054;&#1052;&#1045;&#1053;&#1044;&#1040;&#1062;&#1048;&#1048;%20&#1087;&#1086;%20&#1091;&#1095;&#1077;&#1090;&#1091;%20&#1082;&#1072;&#1073;&#1077;&#1083;&#1103;%2026092016\&#1089;&#1076;&#1072;&#1095;&#1072;%20&#1073;&#1088;&#1072;&#1082;&#1072;\2018\&#1041;&#1072;&#1083;&#1072;&#1085;&#1089;%20&#1082;&#1072;&#1073;&#1077;&#1083;&#1103;%20&#1074;&#1089;&#1077;%20&#1092;&#1086;&#1088;&#1084;&#1099;%20&#1053;&#1043;&#1044;&#1059;-2%20&#1092;&#1077;&#1074;&#1088;&#1072;&#1083;&#1100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рИД"/>
      <sheetName val="ИД"/>
      <sheetName val="Балансы"/>
      <sheetName val="1а"/>
      <sheetName val="2а"/>
      <sheetName val="2б РСП"/>
      <sheetName val="2б Борец"/>
      <sheetName val="2б ЭПУ"/>
      <sheetName val="2в РСП"/>
      <sheetName val="2в борец"/>
      <sheetName val="2в ЭПУ"/>
      <sheetName val="2г ЭПУ"/>
      <sheetName val="2г РСП"/>
      <sheetName val="2г Борец"/>
      <sheetName val="2н"/>
      <sheetName val="2д"/>
      <sheetName val="3а РСП"/>
      <sheetName val="3б (Борец)"/>
      <sheetName val="3б РСП"/>
      <sheetName val="3в РСП"/>
      <sheetName val="3гБорец"/>
      <sheetName val="3д (Борец)"/>
      <sheetName val="3е РСП"/>
      <sheetName val="3ж РСП"/>
      <sheetName val="3жБорец"/>
      <sheetName val="Классификатор"/>
    </sheetNames>
    <sheetDataSet>
      <sheetData sheetId="0"/>
      <sheetData sheetId="1"/>
      <sheetData sheetId="2">
        <row r="1">
          <cell r="U1">
            <v>43125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C3" t="str">
            <v>КПБП 120</v>
          </cell>
          <cell r="I3" t="str">
            <v>3х8</v>
          </cell>
        </row>
        <row r="4">
          <cell r="I4" t="str">
            <v>3х10</v>
          </cell>
        </row>
        <row r="5">
          <cell r="I5" t="str">
            <v>3х13</v>
          </cell>
        </row>
        <row r="6">
          <cell r="I6" t="str">
            <v>3х16</v>
          </cell>
        </row>
        <row r="7">
          <cell r="I7" t="str">
            <v>3х21</v>
          </cell>
        </row>
        <row r="8">
          <cell r="I8" t="str">
            <v>3х21,15</v>
          </cell>
        </row>
        <row r="9">
          <cell r="I9" t="str">
            <v>3х25</v>
          </cell>
        </row>
        <row r="10">
          <cell r="I10" t="str">
            <v>3х11</v>
          </cell>
        </row>
        <row r="11">
          <cell r="I11" t="str">
            <v>3х35</v>
          </cell>
        </row>
        <row r="12">
          <cell r="I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54"/>
  <sheetViews>
    <sheetView tabSelected="1" zoomScale="87" zoomScaleNormal="87" zoomScaleSheetLayoutView="87" workbookViewId="0">
      <selection activeCell="G4" sqref="G4"/>
    </sheetView>
  </sheetViews>
  <sheetFormatPr defaultColWidth="9.1796875" defaultRowHeight="15.5" x14ac:dyDescent="0.35"/>
  <cols>
    <col min="1" max="1" width="7.7265625" style="1" customWidth="1"/>
    <col min="2" max="2" width="24.54296875" style="2" customWidth="1"/>
    <col min="3" max="3" width="13.1796875" style="2" customWidth="1"/>
    <col min="4" max="4" width="12.453125" style="2" customWidth="1"/>
    <col min="5" max="5" width="14.26953125" style="2" customWidth="1"/>
    <col min="6" max="6" width="21.1796875" style="2" customWidth="1"/>
    <col min="7" max="7" width="18" style="2" customWidth="1"/>
    <col min="8" max="8" width="20.453125" style="2" customWidth="1"/>
    <col min="9" max="9" width="37.7265625" style="2" customWidth="1"/>
    <col min="10" max="10" width="15.54296875" style="1" customWidth="1"/>
    <col min="11" max="16384" width="9.1796875" style="1"/>
  </cols>
  <sheetData>
    <row r="1" spans="1:9" ht="22.5" customHeight="1" x14ac:dyDescent="0.35">
      <c r="I1" s="135" t="s">
        <v>25</v>
      </c>
    </row>
    <row r="2" spans="1:9" ht="22.5" customHeight="1" x14ac:dyDescent="0.35">
      <c r="B2" s="4"/>
      <c r="C2" s="4"/>
      <c r="D2" s="4"/>
      <c r="E2" s="4"/>
      <c r="F2" s="4"/>
      <c r="G2" s="4"/>
      <c r="H2" s="4"/>
      <c r="I2" s="11" t="s">
        <v>26</v>
      </c>
    </row>
    <row r="3" spans="1:9" ht="36" customHeight="1" thickBot="1" x14ac:dyDescent="0.4">
      <c r="A3" s="99" t="s">
        <v>47</v>
      </c>
      <c r="B3" s="99"/>
      <c r="C3" s="99"/>
      <c r="D3" s="99"/>
      <c r="E3" s="99"/>
      <c r="F3" s="99"/>
      <c r="G3" s="99"/>
      <c r="H3" s="99"/>
      <c r="I3" s="99"/>
    </row>
    <row r="4" spans="1:9" ht="70.5" customHeight="1" thickBot="1" x14ac:dyDescent="0.4">
      <c r="A4" s="21" t="s">
        <v>23</v>
      </c>
      <c r="B4" s="16" t="s">
        <v>1</v>
      </c>
      <c r="C4" s="17" t="s">
        <v>3</v>
      </c>
      <c r="D4" s="17" t="s">
        <v>2</v>
      </c>
      <c r="E4" s="18" t="s">
        <v>30</v>
      </c>
      <c r="F4" s="38" t="s">
        <v>31</v>
      </c>
      <c r="G4" s="39" t="s">
        <v>21</v>
      </c>
      <c r="H4" s="40" t="s">
        <v>32</v>
      </c>
      <c r="I4" s="19" t="s">
        <v>15</v>
      </c>
    </row>
    <row r="5" spans="1:9" ht="19.5" customHeight="1" x14ac:dyDescent="0.35">
      <c r="A5" s="81">
        <v>1</v>
      </c>
      <c r="B5" s="33" t="s">
        <v>18</v>
      </c>
      <c r="C5" s="8" t="s">
        <v>4</v>
      </c>
      <c r="D5" s="8" t="s">
        <v>0</v>
      </c>
      <c r="E5" s="82">
        <v>220781</v>
      </c>
      <c r="F5" s="83">
        <v>3078</v>
      </c>
      <c r="G5" s="15" t="s">
        <v>8</v>
      </c>
      <c r="H5" s="65" t="e">
        <f t="shared" ref="H5:H17" si="0">F5*G5</f>
        <v>#VALUE!</v>
      </c>
      <c r="I5" s="100" t="s">
        <v>27</v>
      </c>
    </row>
    <row r="6" spans="1:9" ht="19.5" customHeight="1" x14ac:dyDescent="0.35">
      <c r="A6" s="84">
        <f>A5+1</f>
        <v>2</v>
      </c>
      <c r="B6" s="33" t="s">
        <v>20</v>
      </c>
      <c r="C6" s="10" t="s">
        <v>4</v>
      </c>
      <c r="D6" s="8" t="s">
        <v>0</v>
      </c>
      <c r="E6" s="85">
        <v>220781</v>
      </c>
      <c r="F6" s="86">
        <v>1</v>
      </c>
      <c r="G6" s="13" t="s">
        <v>8</v>
      </c>
      <c r="H6" s="9" t="e">
        <f t="shared" si="0"/>
        <v>#VALUE!</v>
      </c>
      <c r="I6" s="101"/>
    </row>
    <row r="7" spans="1:9" ht="19.5" customHeight="1" x14ac:dyDescent="0.35">
      <c r="A7" s="84">
        <f t="shared" ref="A7:A17" si="1">A6+1</f>
        <v>3</v>
      </c>
      <c r="B7" s="33" t="s">
        <v>18</v>
      </c>
      <c r="C7" s="10" t="s">
        <v>4</v>
      </c>
      <c r="D7" s="8" t="s">
        <v>0</v>
      </c>
      <c r="E7" s="85">
        <v>706349</v>
      </c>
      <c r="F7" s="86">
        <v>3313</v>
      </c>
      <c r="G7" s="13" t="s">
        <v>8</v>
      </c>
      <c r="H7" s="9" t="e">
        <f t="shared" si="0"/>
        <v>#VALUE!</v>
      </c>
      <c r="I7" s="101"/>
    </row>
    <row r="8" spans="1:9" ht="19.5" customHeight="1" x14ac:dyDescent="0.35">
      <c r="A8" s="84">
        <f t="shared" si="1"/>
        <v>4</v>
      </c>
      <c r="B8" s="34" t="s">
        <v>18</v>
      </c>
      <c r="C8" s="10" t="s">
        <v>4</v>
      </c>
      <c r="D8" s="8" t="s">
        <v>0</v>
      </c>
      <c r="E8" s="85">
        <v>233357</v>
      </c>
      <c r="F8" s="86">
        <v>1981</v>
      </c>
      <c r="G8" s="13" t="s">
        <v>8</v>
      </c>
      <c r="H8" s="9" t="e">
        <f t="shared" si="0"/>
        <v>#VALUE!</v>
      </c>
      <c r="I8" s="101"/>
    </row>
    <row r="9" spans="1:9" ht="19.5" customHeight="1" x14ac:dyDescent="0.35">
      <c r="A9" s="84">
        <f t="shared" si="1"/>
        <v>5</v>
      </c>
      <c r="B9" s="34" t="s">
        <v>24</v>
      </c>
      <c r="C9" s="10" t="s">
        <v>4</v>
      </c>
      <c r="D9" s="8" t="s">
        <v>0</v>
      </c>
      <c r="E9" s="85">
        <v>233357</v>
      </c>
      <c r="F9" s="86">
        <v>1077</v>
      </c>
      <c r="G9" s="13" t="s">
        <v>8</v>
      </c>
      <c r="H9" s="9" t="e">
        <f>F9*G9</f>
        <v>#VALUE!</v>
      </c>
      <c r="I9" s="101"/>
    </row>
    <row r="10" spans="1:9" ht="19.5" customHeight="1" x14ac:dyDescent="0.35">
      <c r="A10" s="84">
        <f t="shared" si="1"/>
        <v>6</v>
      </c>
      <c r="B10" s="33" t="s">
        <v>18</v>
      </c>
      <c r="C10" s="10" t="s">
        <v>4</v>
      </c>
      <c r="D10" s="8" t="s">
        <v>0</v>
      </c>
      <c r="E10" s="85">
        <v>241274</v>
      </c>
      <c r="F10" s="86">
        <v>2841</v>
      </c>
      <c r="G10" s="13" t="s">
        <v>8</v>
      </c>
      <c r="H10" s="9" t="e">
        <f t="shared" si="0"/>
        <v>#VALUE!</v>
      </c>
      <c r="I10" s="101"/>
    </row>
    <row r="11" spans="1:9" ht="19.5" customHeight="1" x14ac:dyDescent="0.35">
      <c r="A11" s="84">
        <f t="shared" si="1"/>
        <v>7</v>
      </c>
      <c r="B11" s="34" t="s">
        <v>20</v>
      </c>
      <c r="C11" s="10" t="s">
        <v>4</v>
      </c>
      <c r="D11" s="8" t="s">
        <v>0</v>
      </c>
      <c r="E11" s="85">
        <v>241274</v>
      </c>
      <c r="F11" s="86">
        <v>345</v>
      </c>
      <c r="G11" s="13" t="s">
        <v>8</v>
      </c>
      <c r="H11" s="9" t="e">
        <f t="shared" si="0"/>
        <v>#VALUE!</v>
      </c>
      <c r="I11" s="101"/>
    </row>
    <row r="12" spans="1:9" ht="19.5" customHeight="1" x14ac:dyDescent="0.35">
      <c r="A12" s="84">
        <f t="shared" si="1"/>
        <v>8</v>
      </c>
      <c r="B12" s="34" t="s">
        <v>18</v>
      </c>
      <c r="C12" s="10" t="s">
        <v>4</v>
      </c>
      <c r="D12" s="8" t="s">
        <v>0</v>
      </c>
      <c r="E12" s="85">
        <v>215049</v>
      </c>
      <c r="F12" s="86">
        <v>3155</v>
      </c>
      <c r="G12" s="13" t="s">
        <v>8</v>
      </c>
      <c r="H12" s="9" t="e">
        <f t="shared" si="0"/>
        <v>#VALUE!</v>
      </c>
      <c r="I12" s="101"/>
    </row>
    <row r="13" spans="1:9" ht="19.5" customHeight="1" x14ac:dyDescent="0.35">
      <c r="A13" s="84">
        <f t="shared" si="1"/>
        <v>9</v>
      </c>
      <c r="B13" s="34" t="s">
        <v>18</v>
      </c>
      <c r="C13" s="10" t="s">
        <v>4</v>
      </c>
      <c r="D13" s="8" t="s">
        <v>0</v>
      </c>
      <c r="E13" s="85">
        <v>449</v>
      </c>
      <c r="F13" s="86">
        <v>3031</v>
      </c>
      <c r="G13" s="13" t="s">
        <v>8</v>
      </c>
      <c r="H13" s="9" t="e">
        <f t="shared" si="0"/>
        <v>#VALUE!</v>
      </c>
      <c r="I13" s="101"/>
    </row>
    <row r="14" spans="1:9" ht="19.5" customHeight="1" x14ac:dyDescent="0.35">
      <c r="A14" s="84">
        <f t="shared" si="1"/>
        <v>10</v>
      </c>
      <c r="B14" s="34" t="s">
        <v>20</v>
      </c>
      <c r="C14" s="10" t="s">
        <v>4</v>
      </c>
      <c r="D14" s="8" t="s">
        <v>0</v>
      </c>
      <c r="E14" s="85">
        <v>513</v>
      </c>
      <c r="F14" s="86">
        <v>3108</v>
      </c>
      <c r="G14" s="13" t="s">
        <v>8</v>
      </c>
      <c r="H14" s="9" t="e">
        <f t="shared" si="0"/>
        <v>#VALUE!</v>
      </c>
      <c r="I14" s="101"/>
    </row>
    <row r="15" spans="1:9" ht="19.5" customHeight="1" x14ac:dyDescent="0.35">
      <c r="A15" s="84">
        <f t="shared" si="1"/>
        <v>11</v>
      </c>
      <c r="B15" s="34" t="s">
        <v>18</v>
      </c>
      <c r="C15" s="10" t="s">
        <v>4</v>
      </c>
      <c r="D15" s="8" t="s">
        <v>0</v>
      </c>
      <c r="E15" s="85">
        <v>300</v>
      </c>
      <c r="F15" s="86">
        <v>2582</v>
      </c>
      <c r="G15" s="13" t="s">
        <v>8</v>
      </c>
      <c r="H15" s="9" t="e">
        <f t="shared" si="0"/>
        <v>#VALUE!</v>
      </c>
      <c r="I15" s="101"/>
    </row>
    <row r="16" spans="1:9" ht="19.5" customHeight="1" x14ac:dyDescent="0.35">
      <c r="A16" s="84">
        <f t="shared" si="1"/>
        <v>12</v>
      </c>
      <c r="B16" s="34" t="s">
        <v>20</v>
      </c>
      <c r="C16" s="10" t="s">
        <v>4</v>
      </c>
      <c r="D16" s="8" t="s">
        <v>0</v>
      </c>
      <c r="E16" s="85">
        <v>523807</v>
      </c>
      <c r="F16" s="86">
        <v>1178</v>
      </c>
      <c r="G16" s="13" t="s">
        <v>8</v>
      </c>
      <c r="H16" s="9" t="e">
        <f t="shared" si="0"/>
        <v>#VALUE!</v>
      </c>
      <c r="I16" s="101"/>
    </row>
    <row r="17" spans="1:9" ht="19.5" customHeight="1" x14ac:dyDescent="0.35">
      <c r="A17" s="84">
        <f t="shared" si="1"/>
        <v>13</v>
      </c>
      <c r="B17" s="34" t="s">
        <v>48</v>
      </c>
      <c r="C17" s="10" t="s">
        <v>4</v>
      </c>
      <c r="D17" s="8" t="s">
        <v>0</v>
      </c>
      <c r="E17" s="85">
        <v>523807</v>
      </c>
      <c r="F17" s="86">
        <v>164</v>
      </c>
      <c r="G17" s="13" t="s">
        <v>8</v>
      </c>
      <c r="H17" s="9" t="e">
        <f t="shared" si="0"/>
        <v>#VALUE!</v>
      </c>
      <c r="I17" s="101"/>
    </row>
    <row r="18" spans="1:9" ht="19.5" customHeight="1" x14ac:dyDescent="0.35">
      <c r="A18" s="102" t="s">
        <v>43</v>
      </c>
      <c r="B18" s="103"/>
      <c r="C18" s="103"/>
      <c r="D18" s="103"/>
      <c r="E18" s="104"/>
      <c r="F18" s="96">
        <f>SUM(F5:F17)</f>
        <v>25854</v>
      </c>
      <c r="G18" s="66" t="s">
        <v>5</v>
      </c>
      <c r="H18" s="67" t="e">
        <f>SUM(H5:H17)</f>
        <v>#VALUE!</v>
      </c>
      <c r="I18" s="69" t="s">
        <v>5</v>
      </c>
    </row>
    <row r="19" spans="1:9" ht="75" customHeight="1" x14ac:dyDescent="0.35">
      <c r="A19" s="87">
        <v>14</v>
      </c>
      <c r="B19" s="33" t="s">
        <v>17</v>
      </c>
      <c r="C19" s="8" t="s">
        <v>4</v>
      </c>
      <c r="D19" s="8" t="s">
        <v>0</v>
      </c>
      <c r="E19" s="82">
        <v>106424</v>
      </c>
      <c r="F19" s="88">
        <v>2376</v>
      </c>
      <c r="G19" s="13" t="s">
        <v>8</v>
      </c>
      <c r="H19" s="9" t="e">
        <f t="shared" ref="H19" si="2">F19*G19</f>
        <v>#VALUE!</v>
      </c>
      <c r="I19" s="80" t="s">
        <v>27</v>
      </c>
    </row>
    <row r="20" spans="1:9" ht="19.5" customHeight="1" x14ac:dyDescent="0.35">
      <c r="A20" s="102" t="s">
        <v>45</v>
      </c>
      <c r="B20" s="103"/>
      <c r="C20" s="103"/>
      <c r="D20" s="103"/>
      <c r="E20" s="104"/>
      <c r="F20" s="96">
        <f>SUM(F19:F19)</f>
        <v>2376</v>
      </c>
      <c r="G20" s="66" t="s">
        <v>5</v>
      </c>
      <c r="H20" s="67" t="e">
        <f>SUM(H19:H19)</f>
        <v>#VALUE!</v>
      </c>
      <c r="I20" s="70" t="s">
        <v>5</v>
      </c>
    </row>
    <row r="21" spans="1:9" ht="18" customHeight="1" thickBot="1" x14ac:dyDescent="0.4">
      <c r="A21" s="110" t="s">
        <v>29</v>
      </c>
      <c r="B21" s="111"/>
      <c r="C21" s="111"/>
      <c r="D21" s="111"/>
      <c r="E21" s="111"/>
      <c r="F21" s="97">
        <f>F18+F20</f>
        <v>28230</v>
      </c>
      <c r="G21" s="62" t="s">
        <v>5</v>
      </c>
      <c r="H21" s="63" t="e">
        <f>H18+H20</f>
        <v>#VALUE!</v>
      </c>
      <c r="I21" s="64" t="s">
        <v>5</v>
      </c>
    </row>
    <row r="22" spans="1:9" ht="21.75" customHeight="1" x14ac:dyDescent="0.35">
      <c r="A22" s="81">
        <v>15</v>
      </c>
      <c r="B22" s="33" t="s">
        <v>18</v>
      </c>
      <c r="C22" s="8" t="s">
        <v>4</v>
      </c>
      <c r="D22" s="35" t="s">
        <v>0</v>
      </c>
      <c r="E22" s="82">
        <v>200538</v>
      </c>
      <c r="F22" s="89">
        <v>3148</v>
      </c>
      <c r="G22" s="15" t="s">
        <v>8</v>
      </c>
      <c r="H22" s="9" t="e">
        <f t="shared" ref="H22:H33" si="3">F22*G22</f>
        <v>#VALUE!</v>
      </c>
      <c r="I22" s="100" t="s">
        <v>28</v>
      </c>
    </row>
    <row r="23" spans="1:9" ht="21.75" customHeight="1" x14ac:dyDescent="0.35">
      <c r="A23" s="84">
        <f>A22+1</f>
        <v>16</v>
      </c>
      <c r="B23" s="33" t="s">
        <v>18</v>
      </c>
      <c r="C23" s="8" t="s">
        <v>4</v>
      </c>
      <c r="D23" s="8" t="s">
        <v>0</v>
      </c>
      <c r="E23" s="85">
        <v>230663</v>
      </c>
      <c r="F23" s="86">
        <v>3025</v>
      </c>
      <c r="G23" s="13" t="s">
        <v>8</v>
      </c>
      <c r="H23" s="9" t="e">
        <f t="shared" si="3"/>
        <v>#VALUE!</v>
      </c>
      <c r="I23" s="101"/>
    </row>
    <row r="24" spans="1:9" ht="21.75" customHeight="1" x14ac:dyDescent="0.35">
      <c r="A24" s="84">
        <f t="shared" ref="A24:A33" si="4">A23+1</f>
        <v>17</v>
      </c>
      <c r="B24" s="33" t="s">
        <v>18</v>
      </c>
      <c r="C24" s="8" t="s">
        <v>4</v>
      </c>
      <c r="D24" s="8" t="s">
        <v>0</v>
      </c>
      <c r="E24" s="85">
        <v>226340</v>
      </c>
      <c r="F24" s="86">
        <v>3005</v>
      </c>
      <c r="G24" s="13" t="s">
        <v>8</v>
      </c>
      <c r="H24" s="9" t="e">
        <f t="shared" si="3"/>
        <v>#VALUE!</v>
      </c>
      <c r="I24" s="101"/>
    </row>
    <row r="25" spans="1:9" ht="21.75" customHeight="1" x14ac:dyDescent="0.35">
      <c r="A25" s="84">
        <f t="shared" si="4"/>
        <v>18</v>
      </c>
      <c r="B25" s="33" t="s">
        <v>18</v>
      </c>
      <c r="C25" s="8" t="s">
        <v>4</v>
      </c>
      <c r="D25" s="8" t="s">
        <v>0</v>
      </c>
      <c r="E25" s="85">
        <v>243209</v>
      </c>
      <c r="F25" s="86">
        <v>2491</v>
      </c>
      <c r="G25" s="13" t="s">
        <v>8</v>
      </c>
      <c r="H25" s="9" t="e">
        <f t="shared" si="3"/>
        <v>#VALUE!</v>
      </c>
      <c r="I25" s="101"/>
    </row>
    <row r="26" spans="1:9" ht="21.75" customHeight="1" x14ac:dyDescent="0.35">
      <c r="A26" s="84">
        <f t="shared" si="4"/>
        <v>19</v>
      </c>
      <c r="B26" s="33" t="s">
        <v>18</v>
      </c>
      <c r="C26" s="8" t="s">
        <v>4</v>
      </c>
      <c r="D26" s="8" t="s">
        <v>0</v>
      </c>
      <c r="E26" s="85">
        <v>7074</v>
      </c>
      <c r="F26" s="86">
        <v>3020</v>
      </c>
      <c r="G26" s="13" t="s">
        <v>8</v>
      </c>
      <c r="H26" s="9" t="e">
        <f t="shared" si="3"/>
        <v>#VALUE!</v>
      </c>
      <c r="I26" s="101"/>
    </row>
    <row r="27" spans="1:9" ht="21.75" customHeight="1" x14ac:dyDescent="0.35">
      <c r="A27" s="84">
        <f t="shared" si="4"/>
        <v>20</v>
      </c>
      <c r="B27" s="33" t="s">
        <v>18</v>
      </c>
      <c r="C27" s="8" t="s">
        <v>4</v>
      </c>
      <c r="D27" s="8" t="s">
        <v>0</v>
      </c>
      <c r="E27" s="85">
        <v>241264</v>
      </c>
      <c r="F27" s="86">
        <v>2950</v>
      </c>
      <c r="G27" s="13" t="s">
        <v>8</v>
      </c>
      <c r="H27" s="9" t="e">
        <f t="shared" si="3"/>
        <v>#VALUE!</v>
      </c>
      <c r="I27" s="101"/>
    </row>
    <row r="28" spans="1:9" ht="21.75" customHeight="1" x14ac:dyDescent="0.35">
      <c r="A28" s="84">
        <f t="shared" si="4"/>
        <v>21</v>
      </c>
      <c r="B28" s="33" t="s">
        <v>18</v>
      </c>
      <c r="C28" s="8" t="s">
        <v>4</v>
      </c>
      <c r="D28" s="8" t="s">
        <v>0</v>
      </c>
      <c r="E28" s="85">
        <v>241264</v>
      </c>
      <c r="F28" s="86">
        <v>216</v>
      </c>
      <c r="G28" s="13" t="s">
        <v>8</v>
      </c>
      <c r="H28" s="9" t="e">
        <f t="shared" si="3"/>
        <v>#VALUE!</v>
      </c>
      <c r="I28" s="101"/>
    </row>
    <row r="29" spans="1:9" ht="21.75" customHeight="1" x14ac:dyDescent="0.35">
      <c r="A29" s="84">
        <f t="shared" si="4"/>
        <v>22</v>
      </c>
      <c r="B29" s="34" t="s">
        <v>20</v>
      </c>
      <c r="C29" s="8" t="s">
        <v>4</v>
      </c>
      <c r="D29" s="8" t="s">
        <v>0</v>
      </c>
      <c r="E29" s="85">
        <v>231877</v>
      </c>
      <c r="F29" s="86">
        <v>3001</v>
      </c>
      <c r="G29" s="13" t="s">
        <v>8</v>
      </c>
      <c r="H29" s="9" t="e">
        <f t="shared" si="3"/>
        <v>#VALUE!</v>
      </c>
      <c r="I29" s="101"/>
    </row>
    <row r="30" spans="1:9" ht="21.75" customHeight="1" x14ac:dyDescent="0.35">
      <c r="A30" s="84">
        <f t="shared" si="4"/>
        <v>23</v>
      </c>
      <c r="B30" s="34" t="s">
        <v>18</v>
      </c>
      <c r="C30" s="8" t="s">
        <v>4</v>
      </c>
      <c r="D30" s="8" t="s">
        <v>0</v>
      </c>
      <c r="E30" s="85">
        <v>240787</v>
      </c>
      <c r="F30" s="86">
        <v>2315</v>
      </c>
      <c r="G30" s="13" t="s">
        <v>8</v>
      </c>
      <c r="H30" s="9" t="e">
        <f>F30*G30</f>
        <v>#VALUE!</v>
      </c>
      <c r="I30" s="101"/>
    </row>
    <row r="31" spans="1:9" ht="21.75" customHeight="1" x14ac:dyDescent="0.35">
      <c r="A31" s="84">
        <f t="shared" si="4"/>
        <v>24</v>
      </c>
      <c r="B31" s="34" t="s">
        <v>20</v>
      </c>
      <c r="C31" s="8" t="s">
        <v>4</v>
      </c>
      <c r="D31" s="8" t="s">
        <v>0</v>
      </c>
      <c r="E31" s="85">
        <v>240787</v>
      </c>
      <c r="F31" s="86">
        <v>525</v>
      </c>
      <c r="G31" s="13" t="s">
        <v>8</v>
      </c>
      <c r="H31" s="9" t="e">
        <f t="shared" si="3"/>
        <v>#VALUE!</v>
      </c>
      <c r="I31" s="101"/>
    </row>
    <row r="32" spans="1:9" ht="21.75" customHeight="1" x14ac:dyDescent="0.35">
      <c r="A32" s="84">
        <f t="shared" si="4"/>
        <v>25</v>
      </c>
      <c r="B32" s="33" t="s">
        <v>18</v>
      </c>
      <c r="C32" s="8" t="s">
        <v>4</v>
      </c>
      <c r="D32" s="8" t="s">
        <v>0</v>
      </c>
      <c r="E32" s="85">
        <v>222595</v>
      </c>
      <c r="F32" s="86">
        <v>3145</v>
      </c>
      <c r="G32" s="13" t="s">
        <v>8</v>
      </c>
      <c r="H32" s="9" t="e">
        <f t="shared" si="3"/>
        <v>#VALUE!</v>
      </c>
      <c r="I32" s="101"/>
    </row>
    <row r="33" spans="1:9" ht="21.75" customHeight="1" x14ac:dyDescent="0.35">
      <c r="A33" s="84">
        <f t="shared" si="4"/>
        <v>26</v>
      </c>
      <c r="B33" s="33" t="s">
        <v>18</v>
      </c>
      <c r="C33" s="8" t="s">
        <v>4</v>
      </c>
      <c r="D33" s="8" t="s">
        <v>0</v>
      </c>
      <c r="E33" s="85">
        <v>224839</v>
      </c>
      <c r="F33" s="86">
        <v>3055</v>
      </c>
      <c r="G33" s="13" t="s">
        <v>8</v>
      </c>
      <c r="H33" s="9" t="e">
        <f t="shared" si="3"/>
        <v>#VALUE!</v>
      </c>
      <c r="I33" s="101"/>
    </row>
    <row r="34" spans="1:9" ht="21.75" customHeight="1" x14ac:dyDescent="0.35">
      <c r="A34" s="102" t="s">
        <v>43</v>
      </c>
      <c r="B34" s="103"/>
      <c r="C34" s="103"/>
      <c r="D34" s="103"/>
      <c r="E34" s="104"/>
      <c r="F34" s="96">
        <f>SUM(F22:F33)</f>
        <v>29896</v>
      </c>
      <c r="G34" s="66" t="s">
        <v>5</v>
      </c>
      <c r="H34" s="67" t="e">
        <f>SUM(H22:H33)</f>
        <v>#VALUE!</v>
      </c>
      <c r="I34" s="71" t="s">
        <v>5</v>
      </c>
    </row>
    <row r="35" spans="1:9" ht="102.75" customHeight="1" x14ac:dyDescent="0.35">
      <c r="A35" s="90">
        <v>27</v>
      </c>
      <c r="B35" s="48" t="s">
        <v>17</v>
      </c>
      <c r="C35" s="49" t="s">
        <v>4</v>
      </c>
      <c r="D35" s="49" t="s">
        <v>0</v>
      </c>
      <c r="E35" s="51">
        <v>200669</v>
      </c>
      <c r="F35" s="88">
        <v>2034</v>
      </c>
      <c r="G35" s="13" t="s">
        <v>8</v>
      </c>
      <c r="H35" s="54" t="e">
        <f t="shared" ref="H35:H36" si="5">F35*G35</f>
        <v>#VALUE!</v>
      </c>
      <c r="I35" s="105" t="s">
        <v>28</v>
      </c>
    </row>
    <row r="36" spans="1:9" ht="21.75" customHeight="1" x14ac:dyDescent="0.35">
      <c r="A36" s="92">
        <f t="shared" ref="A36" si="6">A35+1</f>
        <v>28</v>
      </c>
      <c r="B36" s="34" t="s">
        <v>17</v>
      </c>
      <c r="C36" s="77" t="s">
        <v>4</v>
      </c>
      <c r="D36" s="77" t="s">
        <v>0</v>
      </c>
      <c r="E36" s="85">
        <v>241269</v>
      </c>
      <c r="F36" s="91">
        <v>2048</v>
      </c>
      <c r="G36" s="13" t="s">
        <v>8</v>
      </c>
      <c r="H36" s="78" t="e">
        <f t="shared" si="5"/>
        <v>#VALUE!</v>
      </c>
      <c r="I36" s="106"/>
    </row>
    <row r="37" spans="1:9" ht="21.75" customHeight="1" x14ac:dyDescent="0.35">
      <c r="A37" s="116" t="s">
        <v>45</v>
      </c>
      <c r="B37" s="117"/>
      <c r="C37" s="117"/>
      <c r="D37" s="117"/>
      <c r="E37" s="118"/>
      <c r="F37" s="98">
        <f>SUM(F35:F36)</f>
        <v>4082</v>
      </c>
      <c r="G37" s="79" t="s">
        <v>5</v>
      </c>
      <c r="H37" s="98" t="e">
        <f>SUM(H35:H36)</f>
        <v>#VALUE!</v>
      </c>
      <c r="I37" s="70" t="s">
        <v>5</v>
      </c>
    </row>
    <row r="38" spans="1:9" ht="18" customHeight="1" thickBot="1" x14ac:dyDescent="0.4">
      <c r="A38" s="110" t="s">
        <v>33</v>
      </c>
      <c r="B38" s="111"/>
      <c r="C38" s="111"/>
      <c r="D38" s="111"/>
      <c r="E38" s="111"/>
      <c r="F38" s="97">
        <f>F34+F37</f>
        <v>33978</v>
      </c>
      <c r="G38" s="62" t="s">
        <v>5</v>
      </c>
      <c r="H38" s="63" t="e">
        <f>H34+H37</f>
        <v>#VALUE!</v>
      </c>
      <c r="I38" s="64" t="s">
        <v>5</v>
      </c>
    </row>
    <row r="39" spans="1:9" ht="18" customHeight="1" thickBot="1" x14ac:dyDescent="0.4">
      <c r="A39" s="119" t="s">
        <v>44</v>
      </c>
      <c r="B39" s="120"/>
      <c r="C39" s="120"/>
      <c r="D39" s="120"/>
      <c r="E39" s="121"/>
      <c r="F39" s="68">
        <f>F18+F34</f>
        <v>55750</v>
      </c>
      <c r="G39" s="62" t="s">
        <v>5</v>
      </c>
      <c r="H39" s="68" t="e">
        <f>H18+H34</f>
        <v>#VALUE!</v>
      </c>
      <c r="I39" s="72" t="s">
        <v>5</v>
      </c>
    </row>
    <row r="40" spans="1:9" ht="18" customHeight="1" thickBot="1" x14ac:dyDescent="0.4">
      <c r="A40" s="122" t="s">
        <v>46</v>
      </c>
      <c r="B40" s="123"/>
      <c r="C40" s="123"/>
      <c r="D40" s="123"/>
      <c r="E40" s="124"/>
      <c r="F40" s="41">
        <f>F20+F37</f>
        <v>6458</v>
      </c>
      <c r="G40" s="62" t="s">
        <v>5</v>
      </c>
      <c r="H40" s="41" t="e">
        <f>H20+H37</f>
        <v>#VALUE!</v>
      </c>
      <c r="I40" s="72" t="s">
        <v>5</v>
      </c>
    </row>
    <row r="41" spans="1:9" ht="18" customHeight="1" thickBot="1" x14ac:dyDescent="0.4">
      <c r="A41" s="112" t="s">
        <v>34</v>
      </c>
      <c r="B41" s="113"/>
      <c r="C41" s="113"/>
      <c r="D41" s="113"/>
      <c r="E41" s="113"/>
      <c r="F41" s="41">
        <f>F39+F40</f>
        <v>62208</v>
      </c>
      <c r="G41" s="62" t="s">
        <v>5</v>
      </c>
      <c r="H41" s="41" t="e">
        <f t="shared" ref="H41" si="7">H39+H40</f>
        <v>#VALUE!</v>
      </c>
      <c r="I41" s="72" t="s">
        <v>5</v>
      </c>
    </row>
    <row r="42" spans="1:9" ht="70.5" hidden="1" customHeight="1" thickBot="1" x14ac:dyDescent="0.4">
      <c r="A42" s="21" t="s">
        <v>23</v>
      </c>
      <c r="B42" s="16" t="s">
        <v>1</v>
      </c>
      <c r="C42" s="17" t="s">
        <v>3</v>
      </c>
      <c r="D42" s="17" t="s">
        <v>2</v>
      </c>
      <c r="E42" s="18" t="s">
        <v>36</v>
      </c>
      <c r="F42" s="43" t="s">
        <v>37</v>
      </c>
      <c r="G42" s="44" t="s">
        <v>38</v>
      </c>
      <c r="H42" s="42" t="s">
        <v>39</v>
      </c>
      <c r="I42" s="73" t="s">
        <v>15</v>
      </c>
    </row>
    <row r="43" spans="1:9" ht="97.5" hidden="1" customHeight="1" thickBot="1" x14ac:dyDescent="0.4">
      <c r="A43" s="47">
        <v>1</v>
      </c>
      <c r="B43" s="48" t="s">
        <v>40</v>
      </c>
      <c r="C43" s="49" t="s">
        <v>4</v>
      </c>
      <c r="D43" s="50" t="s">
        <v>0</v>
      </c>
      <c r="E43" s="51"/>
      <c r="F43" s="52">
        <v>0</v>
      </c>
      <c r="G43" s="53" t="s">
        <v>8</v>
      </c>
      <c r="H43" s="54" t="e">
        <f>F43*G43</f>
        <v>#VALUE!</v>
      </c>
      <c r="I43" s="76" t="s">
        <v>27</v>
      </c>
    </row>
    <row r="44" spans="1:9" ht="111" hidden="1" customHeight="1" thickBot="1" x14ac:dyDescent="0.4">
      <c r="A44" s="55">
        <v>2</v>
      </c>
      <c r="B44" s="56" t="s">
        <v>40</v>
      </c>
      <c r="C44" s="57" t="s">
        <v>4</v>
      </c>
      <c r="D44" s="57" t="s">
        <v>0</v>
      </c>
      <c r="E44" s="58"/>
      <c r="F44" s="59">
        <v>0</v>
      </c>
      <c r="G44" s="60" t="s">
        <v>8</v>
      </c>
      <c r="H44" s="61" t="e">
        <f>F44*G44</f>
        <v>#VALUE!</v>
      </c>
      <c r="I44" s="74" t="s">
        <v>28</v>
      </c>
    </row>
    <row r="45" spans="1:9" ht="18" hidden="1" customHeight="1" thickBot="1" x14ac:dyDescent="0.4">
      <c r="A45" s="114" t="s">
        <v>7</v>
      </c>
      <c r="B45" s="115"/>
      <c r="C45" s="115"/>
      <c r="D45" s="115"/>
      <c r="E45" s="115"/>
      <c r="F45" s="45">
        <f>SUM(F43:F44)</f>
        <v>0</v>
      </c>
      <c r="G45" s="75" t="s">
        <v>5</v>
      </c>
      <c r="H45" s="46" t="e">
        <f>SUM(H44:H44)</f>
        <v>#VALUE!</v>
      </c>
      <c r="I45" s="72" t="s">
        <v>5</v>
      </c>
    </row>
    <row r="46" spans="1:9" ht="18" hidden="1" customHeight="1" thickBot="1" x14ac:dyDescent="0.4">
      <c r="A46" s="114" t="s">
        <v>41</v>
      </c>
      <c r="B46" s="115"/>
      <c r="C46" s="115"/>
      <c r="D46" s="115"/>
      <c r="E46" s="115"/>
      <c r="F46" s="45">
        <f>F41</f>
        <v>62208</v>
      </c>
      <c r="G46" s="75" t="s">
        <v>5</v>
      </c>
      <c r="H46" s="46" t="e">
        <f>H41+#REF!</f>
        <v>#VALUE!</v>
      </c>
      <c r="I46" s="72" t="s">
        <v>5</v>
      </c>
    </row>
    <row r="47" spans="1:9" ht="18" hidden="1" customHeight="1" thickBot="1" x14ac:dyDescent="0.4">
      <c r="A47" s="114" t="s">
        <v>42</v>
      </c>
      <c r="B47" s="115"/>
      <c r="C47" s="115"/>
      <c r="D47" s="115"/>
      <c r="E47" s="115"/>
      <c r="F47" s="45">
        <f>F45</f>
        <v>0</v>
      </c>
      <c r="G47" s="75" t="s">
        <v>5</v>
      </c>
      <c r="H47" s="46" t="e">
        <f>H45</f>
        <v>#VALUE!</v>
      </c>
      <c r="I47" s="72" t="s">
        <v>5</v>
      </c>
    </row>
    <row r="48" spans="1:9" ht="57.75" customHeight="1" x14ac:dyDescent="0.3">
      <c r="B48" s="20" t="s">
        <v>22</v>
      </c>
      <c r="C48" s="108"/>
      <c r="D48" s="108"/>
      <c r="E48" s="109" t="s">
        <v>16</v>
      </c>
      <c r="F48" s="109"/>
      <c r="G48" s="14"/>
      <c r="H48" s="14"/>
      <c r="I48" s="14"/>
    </row>
    <row r="49" spans="2:8" x14ac:dyDescent="0.35">
      <c r="B49" s="3"/>
      <c r="C49" s="107" t="s">
        <v>6</v>
      </c>
      <c r="D49" s="107"/>
      <c r="E49" s="36"/>
      <c r="F49" s="37"/>
      <c r="G49" s="3"/>
      <c r="H49" s="3"/>
    </row>
    <row r="50" spans="2:8" x14ac:dyDescent="0.35">
      <c r="F50" s="93"/>
    </row>
    <row r="51" spans="2:8" x14ac:dyDescent="0.35">
      <c r="F51" s="93"/>
    </row>
    <row r="52" spans="2:8" x14ac:dyDescent="0.35">
      <c r="F52" s="93"/>
    </row>
    <row r="53" spans="2:8" x14ac:dyDescent="0.35">
      <c r="F53" s="93"/>
    </row>
    <row r="54" spans="2:8" x14ac:dyDescent="0.35">
      <c r="F54" s="93"/>
    </row>
  </sheetData>
  <mergeCells count="19">
    <mergeCell ref="C49:D49"/>
    <mergeCell ref="C48:D48"/>
    <mergeCell ref="E48:F48"/>
    <mergeCell ref="A21:E21"/>
    <mergeCell ref="A38:E38"/>
    <mergeCell ref="A41:E41"/>
    <mergeCell ref="A45:E45"/>
    <mergeCell ref="A46:E46"/>
    <mergeCell ref="A47:E47"/>
    <mergeCell ref="A37:E37"/>
    <mergeCell ref="A39:E39"/>
    <mergeCell ref="A40:E40"/>
    <mergeCell ref="A34:E34"/>
    <mergeCell ref="A3:I3"/>
    <mergeCell ref="I5:I17"/>
    <mergeCell ref="A18:E18"/>
    <mergeCell ref="A20:E20"/>
    <mergeCell ref="I35:I36"/>
    <mergeCell ref="I22:I3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5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K8"/>
  <sheetViews>
    <sheetView zoomScale="80" zoomScaleNormal="80" workbookViewId="0">
      <selection activeCell="H12" sqref="H12"/>
    </sheetView>
  </sheetViews>
  <sheetFormatPr defaultColWidth="9.1796875" defaultRowHeight="15.5" x14ac:dyDescent="0.35"/>
  <cols>
    <col min="1" max="1" width="7.7265625" style="1" customWidth="1"/>
    <col min="2" max="2" width="26.1796875" style="2" customWidth="1"/>
    <col min="3" max="3" width="24.54296875" style="2" customWidth="1"/>
    <col min="4" max="4" width="13.1796875" style="2" customWidth="1"/>
    <col min="5" max="5" width="12.453125" style="2" customWidth="1"/>
    <col min="6" max="6" width="27" style="2" customWidth="1"/>
    <col min="7" max="7" width="10.7265625" style="2" customWidth="1"/>
    <col min="8" max="9" width="21.81640625" style="2" customWidth="1"/>
    <col min="10" max="10" width="35.26953125" style="2" customWidth="1"/>
    <col min="11" max="11" width="43.453125" style="1" customWidth="1"/>
    <col min="12" max="12" width="15.54296875" style="1" customWidth="1"/>
    <col min="13" max="16384" width="9.1796875" style="1"/>
  </cols>
  <sheetData>
    <row r="1" spans="1:11" ht="22.5" customHeight="1" x14ac:dyDescent="0.35">
      <c r="J1" s="135" t="s">
        <v>25</v>
      </c>
    </row>
    <row r="2" spans="1:11" ht="20" x14ac:dyDescent="0.35">
      <c r="B2" s="5"/>
      <c r="C2" s="5"/>
      <c r="D2" s="5"/>
      <c r="E2" s="5"/>
      <c r="F2" s="7"/>
      <c r="G2" s="6"/>
      <c r="H2" s="5"/>
      <c r="I2" s="31"/>
      <c r="J2" s="11" t="s">
        <v>35</v>
      </c>
    </row>
    <row r="3" spans="1:11" ht="36.75" customHeight="1" thickBot="1" x14ac:dyDescent="0.4">
      <c r="A3" s="125" t="s">
        <v>49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1" ht="63" customHeight="1" thickBot="1" x14ac:dyDescent="0.4">
      <c r="A4" s="22" t="s">
        <v>23</v>
      </c>
      <c r="B4" s="23" t="s">
        <v>19</v>
      </c>
      <c r="C4" s="24" t="s">
        <v>11</v>
      </c>
      <c r="D4" s="126" t="s">
        <v>12</v>
      </c>
      <c r="E4" s="127"/>
      <c r="F4" s="127"/>
      <c r="G4" s="128"/>
      <c r="H4" s="24" t="s">
        <v>9</v>
      </c>
      <c r="I4" s="32" t="s">
        <v>13</v>
      </c>
      <c r="J4" s="24" t="s">
        <v>14</v>
      </c>
    </row>
    <row r="5" spans="1:11" ht="138" customHeight="1" thickBot="1" x14ac:dyDescent="0.4">
      <c r="A5" s="25">
        <v>1</v>
      </c>
      <c r="B5" s="26" t="s">
        <v>10</v>
      </c>
      <c r="C5" s="27" t="s">
        <v>8</v>
      </c>
      <c r="D5" s="129" t="s">
        <v>50</v>
      </c>
      <c r="E5" s="130"/>
      <c r="F5" s="130"/>
      <c r="G5" s="131"/>
      <c r="H5" s="28" t="s">
        <v>8</v>
      </c>
      <c r="I5" s="29" t="s">
        <v>8</v>
      </c>
      <c r="J5" s="30" t="e">
        <f>H5*I5</f>
        <v>#VALUE!</v>
      </c>
    </row>
    <row r="6" spans="1:11" ht="16" thickBot="1" x14ac:dyDescent="0.4">
      <c r="A6" s="132" t="s">
        <v>7</v>
      </c>
      <c r="B6" s="133"/>
      <c r="C6" s="133"/>
      <c r="D6" s="133"/>
      <c r="E6" s="133"/>
      <c r="F6" s="133"/>
      <c r="G6" s="134"/>
      <c r="H6" s="94" t="str">
        <f>H5</f>
        <v>Указать</v>
      </c>
      <c r="I6" s="32" t="s">
        <v>5</v>
      </c>
      <c r="J6" s="94" t="e">
        <f>J5</f>
        <v>#VALUE!</v>
      </c>
      <c r="K6" s="95"/>
    </row>
    <row r="7" spans="1:11" ht="48" customHeight="1" x14ac:dyDescent="0.3">
      <c r="C7" s="20" t="s">
        <v>22</v>
      </c>
      <c r="D7" s="108"/>
      <c r="E7" s="108"/>
      <c r="F7" s="14" t="s">
        <v>16</v>
      </c>
      <c r="G7" s="14"/>
      <c r="H7" s="14"/>
      <c r="I7" s="14"/>
      <c r="J7" s="14"/>
    </row>
    <row r="8" spans="1:11" x14ac:dyDescent="0.35">
      <c r="C8" s="3"/>
      <c r="D8" s="107" t="s">
        <v>6</v>
      </c>
      <c r="E8" s="107"/>
      <c r="F8" s="12"/>
      <c r="G8" s="3"/>
      <c r="H8" s="3"/>
      <c r="I8" s="3"/>
    </row>
  </sheetData>
  <mergeCells count="6">
    <mergeCell ref="D8:E8"/>
    <mergeCell ref="A3:J3"/>
    <mergeCell ref="D4:G4"/>
    <mergeCell ref="D5:G5"/>
    <mergeCell ref="A6:G6"/>
    <mergeCell ref="D7:E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3.1.1А</vt:lpstr>
      <vt:lpstr>3.1.2А</vt:lpstr>
      <vt:lpstr>'3.1.1А'!Область_печати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Акутин Сергей Александрович</dc:creator>
  <cp:lastModifiedBy>Хамидулин Саяр Гаярович</cp:lastModifiedBy>
  <cp:lastPrinted>2025-03-13T10:31:40Z</cp:lastPrinted>
  <dcterms:created xsi:type="dcterms:W3CDTF">2017-02-07T06:04:51Z</dcterms:created>
  <dcterms:modified xsi:type="dcterms:W3CDTF">2025-04-10T13:15:57Z</dcterms:modified>
</cp:coreProperties>
</file>